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</sheets>
  <definedNames>
    <definedName name="_xlnm._FilterDatabase" localSheetId="1" hidden="1">Sheet2!$A$2:$G$10</definedName>
  </definedNames>
  <calcPr calcId="145621"/>
</workbook>
</file>

<file path=xl/calcChain.xml><?xml version="1.0" encoding="utf-8"?>
<calcChain xmlns="http://schemas.openxmlformats.org/spreadsheetml/2006/main">
  <c r="I9" i="2" l="1"/>
  <c r="H9" i="2"/>
  <c r="I7" i="2"/>
  <c r="H7" i="2"/>
  <c r="I5" i="2"/>
  <c r="H5" i="2"/>
  <c r="I3" i="2"/>
  <c r="H3" i="2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<sst xmlns="http://schemas.openxmlformats.org/spreadsheetml/2006/main" count="32" uniqueCount="19">
  <si>
    <t>序号</t>
  </si>
  <si>
    <t>幢号</t>
  </si>
  <si>
    <t>室号</t>
  </si>
  <si>
    <t>调整后建筑面积及备案价</t>
  </si>
  <si>
    <t>用途</t>
  </si>
  <si>
    <t>建筑面积（㎡）</t>
  </si>
  <si>
    <t>均价
（元/㎡）</t>
  </si>
  <si>
    <t>销售价格
（元/套）</t>
  </si>
  <si>
    <t>商业</t>
  </si>
  <si>
    <r>
      <rPr>
        <sz val="12"/>
        <color theme="1"/>
        <rFont val="宋体"/>
        <family val="3"/>
        <charset val="134"/>
      </rPr>
      <t>房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宋体"/>
        <family val="3"/>
        <charset val="134"/>
      </rPr>
      <t>号</t>
    </r>
  </si>
  <si>
    <t>建筑</t>
  </si>
  <si>
    <t>套内建筑面积</t>
  </si>
  <si>
    <t>其中阳台面积</t>
  </si>
  <si>
    <t>分摊面积</t>
  </si>
  <si>
    <t>分摊系数</t>
  </si>
  <si>
    <t>备 注</t>
  </si>
  <si>
    <t>（套号）</t>
  </si>
  <si>
    <t>面 积</t>
  </si>
  <si>
    <t>大越府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</si>
</sst>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4"/>
      <color theme="1"/>
      <name val="等线"/>
      <charset val="134"/>
      <scheme val="minor"/>
    </font>
    <font>
      <b/>
      <sz val="18"/>
      <color theme="1"/>
      <name val="微软雅黑"/>
      <family val="2"/>
      <charset val="134"/>
    </font>
    <font>
      <sz val="16"/>
      <color rgb="FF000000"/>
      <name val="等线"/>
      <charset val="134"/>
      <scheme val="minor"/>
    </font>
    <font>
      <b/>
      <sz val="16"/>
      <color rgb="FF00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0" xfId="0" applyFont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64" zoomScaleNormal="64" workbookViewId="0">
      <selection sqref="A1:G1"/>
    </sheetView>
  </sheetViews>
  <sheetFormatPr defaultColWidth="9" defaultRowHeight="13.5"/>
  <cols>
    <col min="2" max="2" width="14.125" customWidth="1"/>
    <col min="3" max="3" width="13.5" customWidth="1"/>
    <col min="4" max="4" width="16.5" customWidth="1"/>
    <col min="5" max="5" width="19.375" customWidth="1"/>
    <col min="6" max="6" width="21.625" customWidth="1"/>
    <col min="7" max="7" width="20.625" customWidth="1"/>
  </cols>
  <sheetData>
    <row r="1" spans="1:7" ht="35.1" customHeight="1">
      <c r="A1" s="12" t="s">
        <v>18</v>
      </c>
      <c r="B1" s="12"/>
      <c r="C1" s="12"/>
      <c r="D1" s="12"/>
      <c r="E1" s="12"/>
      <c r="F1" s="12"/>
      <c r="G1" s="12"/>
    </row>
    <row r="2" spans="1:7" s="8" customFormat="1" ht="78.95" customHeight="1">
      <c r="A2" s="16" t="s">
        <v>0</v>
      </c>
      <c r="B2" s="16" t="s">
        <v>1</v>
      </c>
      <c r="C2" s="16" t="s">
        <v>2</v>
      </c>
      <c r="D2" s="13" t="s">
        <v>3</v>
      </c>
      <c r="E2" s="14"/>
      <c r="F2" s="15"/>
      <c r="G2" s="16" t="s">
        <v>4</v>
      </c>
    </row>
    <row r="3" spans="1:7" s="8" customFormat="1" ht="78.95" customHeight="1">
      <c r="A3" s="16"/>
      <c r="B3" s="16"/>
      <c r="C3" s="16" t="s">
        <v>2</v>
      </c>
      <c r="D3" s="10" t="s">
        <v>5</v>
      </c>
      <c r="E3" s="10" t="s">
        <v>6</v>
      </c>
      <c r="F3" s="10" t="s">
        <v>7</v>
      </c>
      <c r="G3" s="16"/>
    </row>
    <row r="4" spans="1:7" s="8" customFormat="1" ht="78.95" customHeight="1">
      <c r="A4" s="9">
        <v>1</v>
      </c>
      <c r="B4" s="9">
        <v>15</v>
      </c>
      <c r="C4" s="9">
        <v>104</v>
      </c>
      <c r="D4" s="9">
        <f>163.15*2</f>
        <v>326.3</v>
      </c>
      <c r="E4" s="9">
        <f>ROUND(F4/D4,2)</f>
        <v>8001.84</v>
      </c>
      <c r="F4" s="9">
        <v>2611000</v>
      </c>
      <c r="G4" s="9" t="s">
        <v>8</v>
      </c>
    </row>
    <row r="5" spans="1:7" s="8" customFormat="1" ht="78.95" customHeight="1">
      <c r="A5" s="9">
        <v>2</v>
      </c>
      <c r="B5" s="9">
        <v>16</v>
      </c>
      <c r="C5" s="9">
        <v>103</v>
      </c>
      <c r="D5" s="9">
        <f>157.07+156.64</f>
        <v>313.70999999999998</v>
      </c>
      <c r="E5" s="9">
        <f>ROUND(F5/D5,2)</f>
        <v>8004.21</v>
      </c>
      <c r="F5" s="9">
        <v>2511000</v>
      </c>
      <c r="G5" s="9" t="s">
        <v>8</v>
      </c>
    </row>
    <row r="6" spans="1:7" s="8" customFormat="1" ht="78.95" customHeight="1">
      <c r="A6" s="9">
        <v>3</v>
      </c>
      <c r="B6" s="9">
        <v>16</v>
      </c>
      <c r="C6" s="9">
        <v>104</v>
      </c>
      <c r="D6" s="9">
        <f>155.35+130.12</f>
        <v>285.47000000000003</v>
      </c>
      <c r="E6" s="9">
        <f>ROUND(F6/D6,2)</f>
        <v>8179.49</v>
      </c>
      <c r="F6" s="9">
        <v>2335000</v>
      </c>
      <c r="G6" s="9" t="s">
        <v>8</v>
      </c>
    </row>
    <row r="7" spans="1:7" s="8" customFormat="1" ht="78.95" customHeight="1">
      <c r="A7" s="9">
        <v>4</v>
      </c>
      <c r="B7" s="9">
        <v>16</v>
      </c>
      <c r="C7" s="9">
        <v>105</v>
      </c>
      <c r="D7" s="9">
        <f>90.9+152.19</f>
        <v>243.09</v>
      </c>
      <c r="E7" s="9">
        <f>ROUND(F7/D7,2)</f>
        <v>7495.17</v>
      </c>
      <c r="F7" s="9">
        <v>1822000</v>
      </c>
      <c r="G7" s="9" t="s">
        <v>8</v>
      </c>
    </row>
    <row r="8" spans="1:7" s="8" customFormat="1" ht="78.95" customHeight="1">
      <c r="A8" s="9">
        <v>5</v>
      </c>
      <c r="B8" s="9">
        <v>16</v>
      </c>
      <c r="C8" s="9">
        <v>106</v>
      </c>
      <c r="D8" s="9">
        <f>106.56+197.78</f>
        <v>304.34000000000003</v>
      </c>
      <c r="E8" s="9">
        <f>ROUND(F8/D8,2)</f>
        <v>7402.9</v>
      </c>
      <c r="F8" s="9">
        <v>2253000</v>
      </c>
      <c r="G8" s="9" t="s">
        <v>8</v>
      </c>
    </row>
    <row r="9" spans="1:7" s="8" customFormat="1" ht="78.95" customHeight="1">
      <c r="D9" s="11"/>
      <c r="E9" s="11"/>
      <c r="F9" s="11"/>
    </row>
  </sheetData>
  <mergeCells count="6">
    <mergeCell ref="A1:G1"/>
    <mergeCell ref="D2:F2"/>
    <mergeCell ref="A2:A3"/>
    <mergeCell ref="B2:B3"/>
    <mergeCell ref="C2:C3"/>
    <mergeCell ref="G2:G3"/>
  </mergeCells>
  <phoneticPr fontId="7" type="noConversion"/>
  <pageMargins left="0.7" right="0.7" top="0.75" bottom="0.75" header="0.3" footer="0.3"/>
  <pageSetup paperSize="9" scale="7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3" sqref="H3:I9"/>
    </sheetView>
  </sheetViews>
  <sheetFormatPr defaultColWidth="9" defaultRowHeight="13.5"/>
  <cols>
    <col min="3" max="3" width="13.75" customWidth="1"/>
  </cols>
  <sheetData>
    <row r="1" spans="1:9" ht="15.75" customHeight="1">
      <c r="A1" s="1" t="s">
        <v>9</v>
      </c>
      <c r="B1" s="2" t="s">
        <v>10</v>
      </c>
      <c r="C1" s="17" t="s">
        <v>11</v>
      </c>
      <c r="D1" s="18" t="s">
        <v>12</v>
      </c>
      <c r="E1" s="18" t="s">
        <v>13</v>
      </c>
      <c r="F1" s="17" t="s">
        <v>14</v>
      </c>
      <c r="G1" s="18" t="s">
        <v>15</v>
      </c>
    </row>
    <row r="2" spans="1:9" ht="14.25">
      <c r="A2" s="3" t="s">
        <v>16</v>
      </c>
      <c r="B2" s="4" t="s">
        <v>17</v>
      </c>
      <c r="C2" s="17"/>
      <c r="D2" s="18"/>
      <c r="E2" s="18"/>
      <c r="F2" s="17"/>
      <c r="G2" s="18"/>
    </row>
    <row r="3" spans="1:9">
      <c r="A3" s="5">
        <v>103</v>
      </c>
      <c r="B3" s="6">
        <v>157.07</v>
      </c>
      <c r="C3" s="6">
        <v>137.77000000000001</v>
      </c>
      <c r="D3" s="7">
        <v>0</v>
      </c>
      <c r="E3" s="7">
        <v>19.3</v>
      </c>
      <c r="F3" s="6">
        <v>0.14011499999999999</v>
      </c>
      <c r="G3" s="6" t="s">
        <v>8</v>
      </c>
      <c r="H3">
        <f>B3+B4</f>
        <v>313.70999999999998</v>
      </c>
      <c r="I3">
        <f>C3+C4</f>
        <v>275.15999999999997</v>
      </c>
    </row>
    <row r="4" spans="1:9">
      <c r="A4" s="5">
        <v>203</v>
      </c>
      <c r="B4" s="6">
        <v>156.63999999999999</v>
      </c>
      <c r="C4" s="6">
        <v>137.38999999999999</v>
      </c>
      <c r="D4" s="7">
        <v>0</v>
      </c>
      <c r="E4" s="7">
        <v>19.25</v>
      </c>
      <c r="F4" s="6">
        <v>0.14011499999999999</v>
      </c>
      <c r="G4" s="6" t="s">
        <v>8</v>
      </c>
    </row>
    <row r="5" spans="1:9">
      <c r="A5" s="5">
        <v>104</v>
      </c>
      <c r="B5" s="6">
        <v>155.35</v>
      </c>
      <c r="C5" s="6">
        <v>136.26</v>
      </c>
      <c r="D5" s="7">
        <v>0</v>
      </c>
      <c r="E5" s="7">
        <v>19.09</v>
      </c>
      <c r="F5" s="6">
        <v>0.14011499999999999</v>
      </c>
      <c r="G5" s="6" t="s">
        <v>8</v>
      </c>
      <c r="H5">
        <f>B5+B6</f>
        <v>285.47000000000003</v>
      </c>
      <c r="I5">
        <f t="shared" ref="I5:I9" si="0">C5+C6</f>
        <v>250.39</v>
      </c>
    </row>
    <row r="6" spans="1:9">
      <c r="A6" s="5">
        <v>204</v>
      </c>
      <c r="B6" s="6">
        <v>130.12</v>
      </c>
      <c r="C6" s="6">
        <v>114.13</v>
      </c>
      <c r="D6" s="7">
        <v>0</v>
      </c>
      <c r="E6" s="7">
        <v>15.99</v>
      </c>
      <c r="F6" s="6">
        <v>0.14011499999999999</v>
      </c>
      <c r="G6" s="6" t="s">
        <v>8</v>
      </c>
    </row>
    <row r="7" spans="1:9">
      <c r="A7" s="5">
        <v>105</v>
      </c>
      <c r="B7" s="6">
        <v>90.9</v>
      </c>
      <c r="C7" s="6">
        <v>79.73</v>
      </c>
      <c r="D7" s="7">
        <v>0</v>
      </c>
      <c r="E7" s="7">
        <v>11.17</v>
      </c>
      <c r="F7" s="6">
        <v>0.14011499999999999</v>
      </c>
      <c r="G7" s="6" t="s">
        <v>8</v>
      </c>
      <c r="H7">
        <f>B7+B8</f>
        <v>243.09</v>
      </c>
      <c r="I7">
        <f t="shared" si="0"/>
        <v>213.22000000000003</v>
      </c>
    </row>
    <row r="8" spans="1:9">
      <c r="A8" s="5">
        <v>205</v>
      </c>
      <c r="B8" s="6">
        <v>152.19</v>
      </c>
      <c r="C8" s="6">
        <v>133.49</v>
      </c>
      <c r="D8" s="7">
        <v>0</v>
      </c>
      <c r="E8" s="7">
        <v>18.7</v>
      </c>
      <c r="F8" s="6">
        <v>0.14011499999999999</v>
      </c>
      <c r="G8" s="6" t="s">
        <v>8</v>
      </c>
    </row>
    <row r="9" spans="1:9">
      <c r="A9" s="5">
        <v>106</v>
      </c>
      <c r="B9" s="6">
        <v>106.56</v>
      </c>
      <c r="C9" s="6">
        <v>93.46</v>
      </c>
      <c r="D9" s="7">
        <v>0</v>
      </c>
      <c r="E9" s="7">
        <v>13.1</v>
      </c>
      <c r="F9" s="6">
        <v>0.14011499999999999</v>
      </c>
      <c r="G9" s="6" t="s">
        <v>8</v>
      </c>
      <c r="H9">
        <f>B9+B10</f>
        <v>304.34000000000003</v>
      </c>
      <c r="I9">
        <f t="shared" si="0"/>
        <v>266.93</v>
      </c>
    </row>
    <row r="10" spans="1:9">
      <c r="A10" s="5">
        <v>206</v>
      </c>
      <c r="B10" s="6">
        <v>197.78</v>
      </c>
      <c r="C10" s="6">
        <v>173.47</v>
      </c>
      <c r="D10" s="7">
        <v>0</v>
      </c>
      <c r="E10" s="7">
        <v>24.31</v>
      </c>
      <c r="F10" s="6">
        <v>0.14011499999999999</v>
      </c>
      <c r="G10" s="6" t="s">
        <v>8</v>
      </c>
    </row>
  </sheetData>
  <autoFilter ref="A2:G10"/>
  <mergeCells count="5">
    <mergeCell ref="C1:C2"/>
    <mergeCell ref="D1:D2"/>
    <mergeCell ref="E1:E2"/>
    <mergeCell ref="F1:F2"/>
    <mergeCell ref="G1:G2"/>
  </mergeCells>
  <phoneticPr fontId="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雨林木风</cp:lastModifiedBy>
  <dcterms:created xsi:type="dcterms:W3CDTF">2015-06-05T18:19:00Z</dcterms:created>
  <dcterms:modified xsi:type="dcterms:W3CDTF">2022-12-19T08:54:08Z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47B67FB033D541FCB542427BD6811586</vt:lpwstr>
  </property>
  <property fmtid="{D5CDD505-2E9C-101B-9397-08002B2CF9AE}" pid="3" name="KSOProductBuildVer">
    <vt:lpwstr>2052-11.1.0.12763</vt:lpwstr>
  </property>
</Properties>
</file>